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2CF54B50-49D1-4EDC-A31D-3D9D6AB6D964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第３号様式" sheetId="1" r:id="rId1"/>
    <sheet name="第１１号様式" sheetId="2" r:id="rId2"/>
    <sheet name="選択肢一覧" sheetId="3" r:id="rId3"/>
  </sheets>
  <definedNames>
    <definedName name="_xlnm.Print_Area" localSheetId="1">第１１号様式!$A$1:$N$35</definedName>
    <definedName name="_xlnm.Print_Area" localSheetId="0">第３号様式!$A$1:$K$33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J16" i="2" l="1"/>
  <c r="C31" i="1" l="1"/>
  <c r="H14" i="1" s="1"/>
  <c r="I10" i="1"/>
  <c r="I9" i="1"/>
  <c r="I8" i="1"/>
  <c r="I7" i="1"/>
  <c r="C33" i="2"/>
  <c r="H14" i="2" s="1"/>
  <c r="I14" i="2" l="1"/>
  <c r="I14" i="1"/>
  <c r="I7" i="2"/>
  <c r="K14" i="2" l="1"/>
  <c r="K7" i="2"/>
  <c r="H15" i="2"/>
  <c r="I15" i="2" s="1"/>
  <c r="H13" i="1"/>
  <c r="I12" i="2"/>
  <c r="I12" i="1"/>
  <c r="I8" i="2"/>
  <c r="I9" i="2"/>
  <c r="I10" i="2"/>
  <c r="K9" i="2" l="1"/>
  <c r="K15" i="2"/>
  <c r="K13" i="2"/>
  <c r="K12" i="2"/>
  <c r="K10" i="2"/>
  <c r="K8" i="2"/>
  <c r="J7" i="1"/>
  <c r="H12" i="1"/>
  <c r="J12" i="1" l="1"/>
  <c r="J10" i="1"/>
  <c r="J14" i="1"/>
  <c r="I13" i="1"/>
  <c r="J13" i="1" s="1"/>
  <c r="J8" i="1"/>
  <c r="J9" i="1"/>
  <c r="H11" i="2" l="1"/>
  <c r="I11" i="2" s="1"/>
  <c r="H10" i="2"/>
  <c r="H9" i="2"/>
  <c r="H8" i="2"/>
  <c r="H7" i="2"/>
  <c r="G15" i="1"/>
  <c r="I15" i="1" s="1"/>
  <c r="G8" i="1"/>
  <c r="H8" i="1" s="1"/>
  <c r="G9" i="1"/>
  <c r="G10" i="1"/>
  <c r="H10" i="1" s="1"/>
  <c r="G11" i="1"/>
  <c r="G7" i="1"/>
  <c r="H16" i="2" l="1"/>
  <c r="I16" i="2"/>
  <c r="M16" i="2" s="1"/>
  <c r="H9" i="1"/>
  <c r="G16" i="1"/>
  <c r="H7" i="1"/>
  <c r="K11" i="2"/>
  <c r="K16" i="2" s="1"/>
  <c r="J15" i="1"/>
  <c r="H15" i="1"/>
  <c r="I11" i="1"/>
  <c r="H11" i="1"/>
  <c r="J11" i="1" l="1"/>
  <c r="J16" i="1" s="1"/>
  <c r="I16" i="1"/>
  <c r="H16" i="1"/>
</calcChain>
</file>

<file path=xl/sharedStrings.xml><?xml version="1.0" encoding="utf-8"?>
<sst xmlns="http://schemas.openxmlformats.org/spreadsheetml/2006/main" count="103" uniqueCount="62">
  <si>
    <t>第3号様式（第８条関係）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</si>
  <si>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支援金交付申請額算出調書</t>
    <rPh sb="0" eb="3">
      <t>シエンキン</t>
    </rPh>
    <rPh sb="3" eb="5">
      <t>コウフ</t>
    </rPh>
    <rPh sb="5" eb="7">
      <t>シンセイ</t>
    </rPh>
    <rPh sb="7" eb="8">
      <t>ガク</t>
    </rPh>
    <rPh sb="8" eb="10">
      <t>サンシュツ</t>
    </rPh>
    <rPh sb="10" eb="12">
      <t>チョウショ</t>
    </rPh>
    <phoneticPr fontId="2"/>
  </si>
  <si>
    <t>（１）支援金交付申請額の算出</t>
    <rPh sb="3" eb="6">
      <t>シエンキン</t>
    </rPh>
    <rPh sb="6" eb="8">
      <t>コウフ</t>
    </rPh>
    <rPh sb="8" eb="11">
      <t>シンセイガク</t>
    </rPh>
    <rPh sb="12" eb="14">
      <t>サンシュツ</t>
    </rPh>
    <phoneticPr fontId="2"/>
  </si>
  <si>
    <t>区分</t>
    <rPh sb="0" eb="2">
      <t>クブン</t>
    </rPh>
    <phoneticPr fontId="2"/>
  </si>
  <si>
    <t>支援事業に要する経費</t>
    <phoneticPr fontId="2"/>
  </si>
  <si>
    <t>支援対象経費</t>
    <rPh sb="0" eb="2">
      <t>シエン</t>
    </rPh>
    <rPh sb="2" eb="4">
      <t>タイショウ</t>
    </rPh>
    <rPh sb="4" eb="6">
      <t>ケイヒ</t>
    </rPh>
    <phoneticPr fontId="2"/>
  </si>
  <si>
    <t>支援基準により算出した額</t>
    <phoneticPr fontId="2"/>
  </si>
  <si>
    <t>支援金申請額</t>
    <phoneticPr fontId="2"/>
  </si>
  <si>
    <t>備考</t>
    <rPh sb="0" eb="2">
      <t>ビコウ</t>
    </rPh>
    <phoneticPr fontId="2"/>
  </si>
  <si>
    <t>単価</t>
    <rPh sb="0" eb="2">
      <t>タンカ</t>
    </rPh>
    <phoneticPr fontId="2"/>
  </si>
  <si>
    <t>上限額</t>
    <rPh sb="0" eb="2">
      <t>ジョウゲン</t>
    </rPh>
    <rPh sb="2" eb="3">
      <t>ガク</t>
    </rPh>
    <phoneticPr fontId="2"/>
  </si>
  <si>
    <t>時間/日</t>
    <rPh sb="0" eb="2">
      <t>ジカン</t>
    </rPh>
    <rPh sb="3" eb="4">
      <t>ニチ</t>
    </rPh>
    <phoneticPr fontId="2"/>
  </si>
  <si>
    <t>日数</t>
    <rPh sb="0" eb="2">
      <t>ニッスウ</t>
    </rPh>
    <phoneticPr fontId="2"/>
  </si>
  <si>
    <t>金額</t>
    <rPh sb="0" eb="2">
      <t>キンガク</t>
    </rPh>
    <phoneticPr fontId="2"/>
  </si>
  <si>
    <t>宿泊料</t>
    <rPh sb="0" eb="3">
      <t>シュクハクリョウ</t>
    </rPh>
    <phoneticPr fontId="2"/>
  </si>
  <si>
    <t>指定都市</t>
    <rPh sb="0" eb="2">
      <t>シテイ</t>
    </rPh>
    <rPh sb="2" eb="4">
      <t>トシ</t>
    </rPh>
    <phoneticPr fontId="2"/>
  </si>
  <si>
    <t>甲地方</t>
    <rPh sb="0" eb="1">
      <t>コウ</t>
    </rPh>
    <rPh sb="1" eb="3">
      <t>チホウ</t>
    </rPh>
    <phoneticPr fontId="2"/>
  </si>
  <si>
    <t>乙地方</t>
    <rPh sb="0" eb="1">
      <t>オツ</t>
    </rPh>
    <rPh sb="1" eb="3">
      <t>チホウ</t>
    </rPh>
    <phoneticPr fontId="2"/>
  </si>
  <si>
    <t>滞在先：ニュージーランド
研修期間：14泊15日（10/1～10/15）
出国日：9/29
帰国日：10/17</t>
    <rPh sb="0" eb="2">
      <t>タイザイ</t>
    </rPh>
    <rPh sb="20" eb="21">
      <t>ハク</t>
    </rPh>
    <rPh sb="23" eb="24">
      <t>ニチ</t>
    </rPh>
    <rPh sb="37" eb="39">
      <t>シュッコク</t>
    </rPh>
    <rPh sb="39" eb="40">
      <t>ビ</t>
    </rPh>
    <rPh sb="46" eb="49">
      <t>キコクビ</t>
    </rPh>
    <phoneticPr fontId="2"/>
  </si>
  <si>
    <t>丙地方</t>
    <rPh sb="0" eb="1">
      <t>ヘイ</t>
    </rPh>
    <rPh sb="1" eb="3">
      <t>チホウ</t>
    </rPh>
    <phoneticPr fontId="2"/>
  </si>
  <si>
    <t>食卓相当料</t>
    <rPh sb="0" eb="2">
      <t>ショクタク</t>
    </rPh>
    <rPh sb="2" eb="5">
      <t>ソウトウリョウ</t>
    </rPh>
    <phoneticPr fontId="2"/>
  </si>
  <si>
    <t>滞在日数：15日
滞在日数のうち、２食以上の食事を含むツアー等へ参加する日数：７日</t>
    <rPh sb="0" eb="2">
      <t>タイザイ</t>
    </rPh>
    <rPh sb="2" eb="4">
      <t>ニッスウ</t>
    </rPh>
    <rPh sb="7" eb="8">
      <t>ニチ</t>
    </rPh>
    <rPh sb="9" eb="11">
      <t>タイザイ</t>
    </rPh>
    <rPh sb="11" eb="13">
      <t>ニッスウ</t>
    </rPh>
    <rPh sb="18" eb="19">
      <t>ショク</t>
    </rPh>
    <rPh sb="19" eb="21">
      <t>イジョウ</t>
    </rPh>
    <rPh sb="22" eb="24">
      <t>ショクジ</t>
    </rPh>
    <rPh sb="25" eb="26">
      <t>フク</t>
    </rPh>
    <rPh sb="30" eb="31">
      <t>トウ</t>
    </rPh>
    <rPh sb="32" eb="34">
      <t>サンカ</t>
    </rPh>
    <rPh sb="36" eb="38">
      <t>ニッスウ</t>
    </rPh>
    <rPh sb="40" eb="41">
      <t>ニチ</t>
    </rPh>
    <phoneticPr fontId="2"/>
  </si>
  <si>
    <t>往復渡航費</t>
    <rPh sb="0" eb="2">
      <t>オウフク</t>
    </rPh>
    <rPh sb="2" eb="5">
      <t>トコウヒ</t>
    </rPh>
    <phoneticPr fontId="2"/>
  </si>
  <si>
    <t>アジア地域</t>
    <rPh sb="3" eb="5">
      <t>チイキ</t>
    </rPh>
    <phoneticPr fontId="2"/>
  </si>
  <si>
    <t>上記以外の地域</t>
    <rPh sb="0" eb="2">
      <t>ジョウキ</t>
    </rPh>
    <rPh sb="2" eb="4">
      <t>イガイ</t>
    </rPh>
    <rPh sb="5" eb="7">
      <t>チイキ</t>
    </rPh>
    <phoneticPr fontId="2"/>
  </si>
  <si>
    <t>新千歳空港⇔オークランド空港</t>
    <rPh sb="0" eb="5">
      <t>シンチトセクウコウ</t>
    </rPh>
    <rPh sb="12" eb="14">
      <t>クウコウ</t>
    </rPh>
    <phoneticPr fontId="2"/>
  </si>
  <si>
    <t>研修等受講料相当額</t>
    <rPh sb="0" eb="3">
      <t>ケンシュウトウ</t>
    </rPh>
    <rPh sb="3" eb="6">
      <t>ジュコウリョウ</t>
    </rPh>
    <rPh sb="6" eb="9">
      <t>ソウトウガク</t>
    </rPh>
    <phoneticPr fontId="2"/>
  </si>
  <si>
    <t>その他（従業員の充足に要する経費）</t>
    <phoneticPr fontId="2"/>
  </si>
  <si>
    <t>合計</t>
    <rPh sb="0" eb="2">
      <t>ゴウケイ</t>
    </rPh>
    <phoneticPr fontId="2"/>
  </si>
  <si>
    <t>※食卓相当料の日数は、滞在日数のうち、「２食以上の食事を含むツアー等へ参加する日数を差し引いた日数」を差し引いた日数を記載すること。</t>
    <phoneticPr fontId="2"/>
  </si>
  <si>
    <t>（２）支援対象経費の算出内訳</t>
    <phoneticPr fontId="2"/>
  </si>
  <si>
    <t>研修等受講料等相当額</t>
    <phoneticPr fontId="2"/>
  </si>
  <si>
    <t>算出根拠</t>
    <rPh sb="0" eb="2">
      <t>サンシュツ</t>
    </rPh>
    <rPh sb="2" eb="4">
      <t>コンキョ</t>
    </rPh>
    <phoneticPr fontId="2"/>
  </si>
  <si>
    <t>ツアー参加費</t>
    <rPh sb="3" eb="6">
      <t>サンカヒ</t>
    </rPh>
    <phoneticPr fontId="2"/>
  </si>
  <si>
    <t>12,070×７日間</t>
    <rPh sb="8" eb="9">
      <t>ニチ</t>
    </rPh>
    <rPh sb="9" eb="10">
      <t>カン</t>
    </rPh>
    <phoneticPr fontId="2"/>
  </si>
  <si>
    <t>研修中の交通費</t>
    <rPh sb="0" eb="2">
      <t>ケンシュウ</t>
    </rPh>
    <rPh sb="2" eb="3">
      <t>チュウ</t>
    </rPh>
    <rPh sb="4" eb="6">
      <t>コウツウ</t>
    </rPh>
    <rPh sb="6" eb="7">
      <t>ヒ</t>
    </rPh>
    <phoneticPr fontId="2"/>
  </si>
  <si>
    <t>ビザ申請料</t>
    <rPh sb="2" eb="4">
      <t>シンセイ</t>
    </rPh>
    <rPh sb="4" eb="5">
      <t>リョウ</t>
    </rPh>
    <phoneticPr fontId="2"/>
  </si>
  <si>
    <t>35NZD（1NZD=92円（○月○日現在））</t>
    <rPh sb="16" eb="17">
      <t>ガツ</t>
    </rPh>
    <rPh sb="18" eb="19">
      <t>ニチ</t>
    </rPh>
    <rPh sb="19" eb="21">
      <t>ゲンザイ</t>
    </rPh>
    <phoneticPr fontId="2"/>
  </si>
  <si>
    <t>合計</t>
    <rPh sb="0" eb="1">
      <t>ゴウ</t>
    </rPh>
    <rPh sb="1" eb="2">
      <t>ケイ</t>
    </rPh>
    <phoneticPr fontId="2"/>
  </si>
  <si>
    <t>※必要に応じて、行を追加してください。</t>
    <rPh sb="1" eb="3">
      <t>ヒツヨウ</t>
    </rPh>
    <rPh sb="4" eb="5">
      <t>オウ</t>
    </rPh>
    <rPh sb="8" eb="9">
      <t>ギョウ</t>
    </rPh>
    <rPh sb="10" eb="12">
      <t>ツイカ</t>
    </rPh>
    <phoneticPr fontId="2"/>
  </si>
  <si>
    <t>※区分が「その他」の場合は、備考欄に費用名を記載してください。</t>
    <rPh sb="1" eb="3">
      <t>クブン</t>
    </rPh>
    <rPh sb="7" eb="8">
      <t>タ</t>
    </rPh>
    <rPh sb="10" eb="12">
      <t>バアイ</t>
    </rPh>
    <rPh sb="14" eb="17">
      <t>ビコウラン</t>
    </rPh>
    <rPh sb="18" eb="20">
      <t>ヒヨウ</t>
    </rPh>
    <rPh sb="20" eb="21">
      <t>メイ</t>
    </rPh>
    <rPh sb="22" eb="24">
      <t>キサイ</t>
    </rPh>
    <phoneticPr fontId="2"/>
  </si>
  <si>
    <t>第１１号様式（第１５条関係）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rPh sb="11" eb="13">
      <t>カンケイ</t>
    </rPh>
    <phoneticPr fontId="2"/>
  </si>
  <si>
    <t>支援金精算書</t>
    <rPh sb="0" eb="3">
      <t>シエンキン</t>
    </rPh>
    <rPh sb="3" eb="6">
      <t>セイサンショ</t>
    </rPh>
    <phoneticPr fontId="2"/>
  </si>
  <si>
    <t>支援金交付決定額</t>
    <rPh sb="0" eb="3">
      <t>シエンキン</t>
    </rPh>
    <rPh sb="3" eb="5">
      <t>コウフ</t>
    </rPh>
    <rPh sb="5" eb="8">
      <t>ケッテイガク</t>
    </rPh>
    <phoneticPr fontId="2"/>
  </si>
  <si>
    <t>支援事業に要した経費</t>
    <phoneticPr fontId="2"/>
  </si>
  <si>
    <t>精算額(支援基準により算出した額)
Ａ</t>
    <rPh sb="0" eb="3">
      <t>セイサンガク</t>
    </rPh>
    <phoneticPr fontId="2"/>
  </si>
  <si>
    <t>精算額内訳</t>
    <rPh sb="0" eb="3">
      <t>セイサンガク</t>
    </rPh>
    <rPh sb="3" eb="5">
      <t>ウチワケ</t>
    </rPh>
    <phoneticPr fontId="2"/>
  </si>
  <si>
    <t>既に概算払いを受けた額
Ｂ</t>
    <rPh sb="0" eb="1">
      <t>スデ</t>
    </rPh>
    <rPh sb="2" eb="4">
      <t>ガイサン</t>
    </rPh>
    <rPh sb="4" eb="5">
      <t>バラ</t>
    </rPh>
    <rPh sb="7" eb="8">
      <t>ウ</t>
    </rPh>
    <rPh sb="10" eb="11">
      <t>ガク</t>
    </rPh>
    <phoneticPr fontId="2"/>
  </si>
  <si>
    <t>差し引き額
(Ａ－Ｂ)</t>
    <rPh sb="0" eb="1">
      <t>サ</t>
    </rPh>
    <rPh sb="2" eb="3">
      <t>ヒ</t>
    </rPh>
    <rPh sb="4" eb="5">
      <t>ガク</t>
    </rPh>
    <phoneticPr fontId="2"/>
  </si>
  <si>
    <t>支出済額</t>
    <rPh sb="0" eb="2">
      <t>シシュツ</t>
    </rPh>
    <rPh sb="2" eb="3">
      <t>ズ</t>
    </rPh>
    <rPh sb="3" eb="4">
      <t>ガク</t>
    </rPh>
    <phoneticPr fontId="2"/>
  </si>
  <si>
    <t>支出未済額</t>
    <rPh sb="0" eb="2">
      <t>シシュツ</t>
    </rPh>
    <rPh sb="2" eb="3">
      <t>ミ</t>
    </rPh>
    <rPh sb="3" eb="4">
      <t>ズ</t>
    </rPh>
    <rPh sb="4" eb="5">
      <t>ガク</t>
    </rPh>
    <phoneticPr fontId="2"/>
  </si>
  <si>
    <t>※支援金交付決定額は、最終の変更後の額を記載すること。(変更していない場合は、当初の額を記載すること。)</t>
    <rPh sb="1" eb="4">
      <t>シエンキン</t>
    </rPh>
    <rPh sb="4" eb="6">
      <t>コウフ</t>
    </rPh>
    <rPh sb="6" eb="9">
      <t>ケッテイガク</t>
    </rPh>
    <rPh sb="11" eb="13">
      <t>サイシュウ</t>
    </rPh>
    <rPh sb="14" eb="16">
      <t>ヘンコウ</t>
    </rPh>
    <rPh sb="16" eb="17">
      <t>ゴ</t>
    </rPh>
    <rPh sb="18" eb="19">
      <t>ガク</t>
    </rPh>
    <rPh sb="20" eb="22">
      <t>キサイ</t>
    </rPh>
    <rPh sb="28" eb="30">
      <t>ヘンコウ</t>
    </rPh>
    <rPh sb="35" eb="37">
      <t>バアイ</t>
    </rPh>
    <rPh sb="39" eb="41">
      <t>トウショ</t>
    </rPh>
    <rPh sb="42" eb="43">
      <t>ガク</t>
    </rPh>
    <rPh sb="44" eb="46">
      <t>キサイ</t>
    </rPh>
    <phoneticPr fontId="2"/>
  </si>
  <si>
    <t>※支援事業に要した経費は、当該支援金に係る消費税等仕入控除税額があり、かつ、その金額が明らかな場合には、消費税等仕入控除税額を減額した金額を記載すること。</t>
    <rPh sb="1" eb="3">
      <t>シエン</t>
    </rPh>
    <rPh sb="3" eb="5">
      <t>ジギョウ</t>
    </rPh>
    <rPh sb="6" eb="7">
      <t>ヨウ</t>
    </rPh>
    <rPh sb="9" eb="11">
      <t>ケイヒ</t>
    </rPh>
    <rPh sb="13" eb="15">
      <t>トウガイ</t>
    </rPh>
    <rPh sb="15" eb="17">
      <t>シエン</t>
    </rPh>
    <rPh sb="17" eb="18">
      <t>キン</t>
    </rPh>
    <rPh sb="19" eb="20">
      <t>カカ</t>
    </rPh>
    <rPh sb="21" eb="24">
      <t>ショウヒゼイ</t>
    </rPh>
    <rPh sb="24" eb="25">
      <t>トウ</t>
    </rPh>
    <rPh sb="25" eb="27">
      <t>シイ</t>
    </rPh>
    <rPh sb="27" eb="29">
      <t>コウジョ</t>
    </rPh>
    <rPh sb="29" eb="31">
      <t>ゼイガク</t>
    </rPh>
    <rPh sb="40" eb="42">
      <t>キンガク</t>
    </rPh>
    <rPh sb="43" eb="44">
      <t>アキ</t>
    </rPh>
    <rPh sb="47" eb="49">
      <t>バアイ</t>
    </rPh>
    <rPh sb="52" eb="55">
      <t>ショウヒゼイ</t>
    </rPh>
    <rPh sb="55" eb="56">
      <t>ナド</t>
    </rPh>
    <rPh sb="56" eb="58">
      <t>シイレ</t>
    </rPh>
    <rPh sb="58" eb="60">
      <t>コウジョ</t>
    </rPh>
    <rPh sb="60" eb="62">
      <t>ゼイガク</t>
    </rPh>
    <rPh sb="63" eb="65">
      <t>ゲンガク</t>
    </rPh>
    <rPh sb="67" eb="69">
      <t>キンガク</t>
    </rPh>
    <rPh sb="70" eb="72">
      <t>キサイ</t>
    </rPh>
    <phoneticPr fontId="2"/>
  </si>
  <si>
    <t>（２）支援対象経費の算出内訳</t>
    <rPh sb="3" eb="5">
      <t>シエン</t>
    </rPh>
    <rPh sb="5" eb="7">
      <t>タイショウ</t>
    </rPh>
    <rPh sb="7" eb="9">
      <t>ケイヒ</t>
    </rPh>
    <phoneticPr fontId="2"/>
  </si>
  <si>
    <t>12,070×７日間</t>
    <phoneticPr fontId="2"/>
  </si>
  <si>
    <t>35NZD（1NZD=92円（○月○日現在））</t>
    <rPh sb="13" eb="14">
      <t>エン</t>
    </rPh>
    <rPh sb="16" eb="17">
      <t>ガツ</t>
    </rPh>
    <rPh sb="18" eb="19">
      <t>ニチ</t>
    </rPh>
    <rPh sb="19" eb="21">
      <t>ゲンザイ</t>
    </rPh>
    <phoneticPr fontId="2"/>
  </si>
  <si>
    <t>研修等受講相当額</t>
    <rPh sb="0" eb="2">
      <t>ケンシュウ</t>
    </rPh>
    <rPh sb="2" eb="3">
      <t>トウ</t>
    </rPh>
    <rPh sb="3" eb="5">
      <t>ジュコウ</t>
    </rPh>
    <rPh sb="5" eb="7">
      <t>ソウトウ</t>
    </rPh>
    <rPh sb="7" eb="8">
      <t>ガク</t>
    </rPh>
    <phoneticPr fontId="2"/>
  </si>
  <si>
    <t>授業料</t>
    <rPh sb="0" eb="2">
      <t>ジュギョウ</t>
    </rPh>
    <rPh sb="2" eb="3">
      <t>リョウ</t>
    </rPh>
    <phoneticPr fontId="2"/>
  </si>
  <si>
    <t>空港諸税</t>
    <rPh sb="0" eb="2">
      <t>クウコウ</t>
    </rPh>
    <rPh sb="2" eb="4">
      <t>ショゼイ</t>
    </rPh>
    <phoneticPr fontId="2"/>
  </si>
  <si>
    <t>通学費</t>
    <rPh sb="0" eb="3">
      <t>ツウガクヒ</t>
    </rPh>
    <phoneticPr fontId="2"/>
  </si>
  <si>
    <t>旅費</t>
    <rPh sb="0" eb="2">
      <t>リョヒ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</si>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</sst>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▲#,##0"/>
  </numFmts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9">
    <xf numFmtId="0" fontId="0" fillId="0" borderId="0" xfId="0"/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38" fontId="0" fillId="2" borderId="1" xfId="1" applyFont="1" applyFill="1" applyBorder="1" applyAlignment="1">
      <alignment vertical="center"/>
    </xf>
    <xf numFmtId="38" fontId="0" fillId="0" borderId="7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2" borderId="2" xfId="1" applyFont="1" applyFill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38" fontId="0" fillId="0" borderId="12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38" fontId="0" fillId="0" borderId="14" xfId="1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0" fillId="0" borderId="0" xfId="0" applyAlignment="1">
      <alignment vertical="center" wrapText="1"/>
    </xf>
    <xf numFmtId="38" fontId="0" fillId="0" borderId="4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Alignment="1">
      <alignment vertical="center"/>
    </xf>
    <xf numFmtId="38" fontId="0" fillId="0" borderId="1" xfId="1" applyFont="1" applyBorder="1" applyAlignment="1">
      <alignment horizontal="center" vertical="center" wrapText="1"/>
    </xf>
    <xf numFmtId="38" fontId="0" fillId="0" borderId="3" xfId="1" applyFont="1" applyBorder="1" applyAlignment="1">
      <alignment horizontal="center" vertical="center" wrapText="1"/>
    </xf>
    <xf numFmtId="38" fontId="0" fillId="0" borderId="3" xfId="1" applyFont="1" applyFill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38" fontId="0" fillId="0" borderId="7" xfId="1" applyFont="1" applyFill="1" applyBorder="1" applyAlignment="1">
      <alignment vertical="center"/>
    </xf>
    <xf numFmtId="38" fontId="0" fillId="0" borderId="10" xfId="1" applyFont="1" applyFill="1" applyBorder="1" applyAlignment="1">
      <alignment vertical="center"/>
    </xf>
    <xf numFmtId="38" fontId="0" fillId="0" borderId="10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76" fontId="0" fillId="0" borderId="3" xfId="1" applyNumberFormat="1" applyFont="1" applyFill="1" applyBorder="1" applyAlignment="1">
      <alignment horizontal="right" vertical="center"/>
    </xf>
    <xf numFmtId="0" fontId="0" fillId="0" borderId="1" xfId="0" applyBorder="1"/>
    <xf numFmtId="0" fontId="0" fillId="3" borderId="0" xfId="0" applyFill="1"/>
    <xf numFmtId="38" fontId="0" fillId="2" borderId="1" xfId="1" applyFont="1" applyFill="1" applyBorder="1" applyAlignment="1">
      <alignment vertical="center" wrapText="1"/>
    </xf>
    <xf numFmtId="38" fontId="0" fillId="0" borderId="3" xfId="1" applyFont="1" applyBorder="1" applyAlignment="1"/>
    <xf numFmtId="38" fontId="5" fillId="2" borderId="1" xfId="1" applyFont="1" applyFill="1" applyBorder="1" applyAlignment="1">
      <alignment vertical="center" wrapText="1"/>
    </xf>
    <xf numFmtId="38" fontId="6" fillId="2" borderId="1" xfId="1" applyFont="1" applyFill="1" applyBorder="1" applyAlignment="1">
      <alignment vertical="center"/>
    </xf>
    <xf numFmtId="38" fontId="6" fillId="2" borderId="2" xfId="1" applyFont="1" applyFill="1" applyBorder="1" applyAlignment="1">
      <alignment vertical="center"/>
    </xf>
    <xf numFmtId="38" fontId="5" fillId="2" borderId="1" xfId="1" applyFont="1" applyFill="1" applyBorder="1" applyAlignment="1">
      <alignment vertical="center"/>
    </xf>
    <xf numFmtId="38" fontId="5" fillId="2" borderId="2" xfId="1" applyFont="1" applyFill="1" applyBorder="1" applyAlignment="1">
      <alignment vertical="center"/>
    </xf>
    <xf numFmtId="38" fontId="5" fillId="2" borderId="1" xfId="1" applyFont="1" applyFill="1" applyBorder="1" applyAlignment="1"/>
    <xf numFmtId="38" fontId="6" fillId="2" borderId="1" xfId="1" applyFont="1" applyFill="1" applyBorder="1" applyAlignment="1"/>
    <xf numFmtId="38" fontId="6" fillId="2" borderId="2" xfId="1" applyFont="1" applyFill="1" applyBorder="1" applyAlignment="1"/>
    <xf numFmtId="38" fontId="5" fillId="2" borderId="3" xfId="1" applyFont="1" applyFill="1" applyBorder="1" applyAlignment="1">
      <alignment horizontal="right" vertical="center"/>
    </xf>
    <xf numFmtId="38" fontId="0" fillId="0" borderId="8" xfId="1" applyFont="1" applyFill="1" applyBorder="1" applyAlignment="1">
      <alignment vertical="center"/>
    </xf>
    <xf numFmtId="38" fontId="0" fillId="0" borderId="6" xfId="1" applyFont="1" applyFill="1" applyBorder="1" applyAlignment="1">
      <alignment vertical="center"/>
    </xf>
    <xf numFmtId="38" fontId="0" fillId="0" borderId="9" xfId="1" applyFont="1" applyFill="1" applyBorder="1" applyAlignment="1">
      <alignment vertical="center"/>
    </xf>
    <xf numFmtId="38" fontId="5" fillId="2" borderId="8" xfId="1" applyFont="1" applyFill="1" applyBorder="1" applyAlignment="1">
      <alignment vertical="center"/>
    </xf>
    <xf numFmtId="38" fontId="6" fillId="2" borderId="8" xfId="1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38" fontId="0" fillId="0" borderId="3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8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8" fontId="0" fillId="0" borderId="1" xfId="1" applyFont="1" applyBorder="1" applyAlignment="1">
      <alignment horizontal="center" vertical="center" wrapText="1"/>
    </xf>
    <xf numFmtId="38" fontId="0" fillId="0" borderId="5" xfId="1" applyFont="1" applyBorder="1" applyAlignment="1">
      <alignment horizontal="center" vertical="center" wrapText="1"/>
    </xf>
    <xf numFmtId="38" fontId="0" fillId="0" borderId="3" xfId="1" applyFont="1" applyBorder="1" applyAlignment="1">
      <alignment horizontal="center" vertical="center" wrapText="1"/>
    </xf>
    <xf numFmtId="38" fontId="0" fillId="0" borderId="8" xfId="1" applyFont="1" applyBorder="1" applyAlignment="1">
      <alignment horizontal="center" vertical="center" wrapText="1"/>
    </xf>
    <xf numFmtId="38" fontId="0" fillId="0" borderId="12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1828800</xdr:colOff>
      <xdr:row>12</xdr:row>
      <xdr:rowOff>360218</xdr:rowOff>
    </xdr:from>
    <xdr:to>
      <xdr:col>8</xdr:col>
      <xdr:colOff>0</xdr:colOff>
      <xdr:row>14</xdr:row>
      <xdr:rowOff>27709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689273" y="4849091"/>
          <a:ext cx="1385454" cy="69272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1524000</xdr:colOff>
      <xdr:row>29</xdr:row>
      <xdr:rowOff>207818</xdr:rowOff>
    </xdr:from>
    <xdr:to>
      <xdr:col>3</xdr:col>
      <xdr:colOff>41564</xdr:colOff>
      <xdr:row>31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925782" y="9116291"/>
          <a:ext cx="997527" cy="263236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363186</xdr:colOff>
      <xdr:row>19</xdr:row>
      <xdr:rowOff>103908</xdr:rowOff>
    </xdr:from>
    <xdr:to>
      <xdr:col>7</xdr:col>
      <xdr:colOff>1315686</xdr:colOff>
      <xdr:row>20</xdr:row>
      <xdr:rowOff>203661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059386" y="6570022"/>
          <a:ext cx="952500" cy="328353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金額一致</a:t>
          </a:r>
        </a:p>
      </xdr:txBody>
    </xdr:sp>
    <xdr:clientData/>
  </xdr:twoCellAnchor>
  <xdr:twoCellAnchor>
    <xdr:from>
      <xdr:col>7</xdr:col>
      <xdr:colOff>565708</xdr:colOff>
      <xdr:row>14</xdr:row>
      <xdr:rowOff>210844</xdr:rowOff>
    </xdr:from>
    <xdr:to>
      <xdr:col>7</xdr:col>
      <xdr:colOff>842799</xdr:colOff>
      <xdr:row>18</xdr:row>
      <xdr:rowOff>180364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H="1" flipV="1">
          <a:off x="8257426" y="5311762"/>
          <a:ext cx="277091" cy="1152861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206829</xdr:colOff>
      <xdr:row>21</xdr:row>
      <xdr:rowOff>225829</xdr:rowOff>
    </xdr:from>
    <xdr:to>
      <xdr:col>7</xdr:col>
      <xdr:colOff>374075</xdr:colOff>
      <xdr:row>28</xdr:row>
      <xdr:rowOff>195943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H="1">
          <a:off x="3080658" y="7149143"/>
          <a:ext cx="4989617" cy="1570314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1349829</xdr:colOff>
      <xdr:row>3</xdr:row>
      <xdr:rowOff>185057</xdr:rowOff>
    </xdr:from>
    <xdr:to>
      <xdr:col>9</xdr:col>
      <xdr:colOff>10885</xdr:colOff>
      <xdr:row>15</xdr:row>
      <xdr:rowOff>21771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046029" y="870857"/>
          <a:ext cx="1110342" cy="4691743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870855</xdr:colOff>
      <xdr:row>0</xdr:row>
      <xdr:rowOff>108856</xdr:rowOff>
    </xdr:from>
    <xdr:to>
      <xdr:col>11</xdr:col>
      <xdr:colOff>195942</xdr:colOff>
      <xdr:row>4</xdr:row>
      <xdr:rowOff>43543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016341" y="108856"/>
          <a:ext cx="2057401" cy="849087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単価が上限額を超える場合は、上限額をもとに算出されます。</a:t>
          </a:r>
          <a:endParaRPr kumimoji="1" lang="en-US" altLang="ja-JP" sz="1100" b="1">
            <a:solidFill>
              <a:srgbClr val="FF0000"/>
            </a:solidFill>
          </a:endParaRPr>
        </a:p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1023258</xdr:colOff>
      <xdr:row>2</xdr:row>
      <xdr:rowOff>10885</xdr:rowOff>
    </xdr:from>
    <xdr:to>
      <xdr:col>9</xdr:col>
      <xdr:colOff>772886</xdr:colOff>
      <xdr:row>3</xdr:row>
      <xdr:rowOff>65315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flipH="1">
          <a:off x="10091058" y="468085"/>
          <a:ext cx="827314" cy="28303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272142</xdr:colOff>
      <xdr:row>8</xdr:row>
      <xdr:rowOff>21772</xdr:rowOff>
    </xdr:from>
    <xdr:to>
      <xdr:col>19</xdr:col>
      <xdr:colOff>544285</xdr:colOff>
      <xdr:row>10</xdr:row>
      <xdr:rowOff>337458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3618028" y="1850572"/>
          <a:ext cx="5671457" cy="1687286"/>
        </a:xfrm>
        <a:prstGeom prst="rect">
          <a:avLst/>
        </a:prstGeom>
        <a:solidFill>
          <a:srgbClr val="FFFF00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400" b="1">
              <a:solidFill>
                <a:srgbClr val="FF0000"/>
              </a:solidFill>
            </a:rPr>
            <a:t>※</a:t>
          </a:r>
          <a:r>
            <a:rPr kumimoji="1" lang="ja-JP" altLang="en-US" sz="2400" b="1">
              <a:solidFill>
                <a:srgbClr val="FF0000"/>
              </a:solidFill>
            </a:rPr>
            <a:t>赤色セルのみ入力してください。他の箇所は自動計算されます。</a:t>
          </a:r>
          <a:endParaRPr kumimoji="1" lang="en-US" altLang="ja-JP" sz="2400" b="1">
            <a:solidFill>
              <a:srgbClr val="FF0000"/>
            </a:solidFill>
          </a:endParaRPr>
        </a:p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1075765</xdr:colOff>
      <xdr:row>14</xdr:row>
      <xdr:rowOff>475129</xdr:rowOff>
    </xdr:from>
    <xdr:to>
      <xdr:col>10</xdr:col>
      <xdr:colOff>8966</xdr:colOff>
      <xdr:row>16</xdr:row>
      <xdr:rowOff>44824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0139083" y="5576047"/>
          <a:ext cx="959224" cy="286871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201299</xdr:colOff>
      <xdr:row>15</xdr:row>
      <xdr:rowOff>101872</xdr:rowOff>
    </xdr:from>
    <xdr:to>
      <xdr:col>9</xdr:col>
      <xdr:colOff>927438</xdr:colOff>
      <xdr:row>23</xdr:row>
      <xdr:rowOff>202929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H="1" flipV="1">
          <a:off x="10356681" y="5712963"/>
          <a:ext cx="726139" cy="1985275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657682</xdr:colOff>
      <xdr:row>24</xdr:row>
      <xdr:rowOff>97795</xdr:rowOff>
    </xdr:from>
    <xdr:to>
      <xdr:col>10</xdr:col>
      <xdr:colOff>1493322</xdr:colOff>
      <xdr:row>28</xdr:row>
      <xdr:rowOff>146462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813064" y="7828631"/>
          <a:ext cx="1777749" cy="990776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資金収支計画書（第</a:t>
          </a:r>
          <a:r>
            <a:rPr kumimoji="1" lang="en-US" altLang="ja-JP" sz="1100" b="1">
              <a:solidFill>
                <a:srgbClr val="FF0000"/>
              </a:solidFill>
            </a:rPr>
            <a:t>4</a:t>
          </a:r>
          <a:r>
            <a:rPr kumimoji="1" lang="ja-JP" altLang="en-US" sz="1100" b="1">
              <a:solidFill>
                <a:srgbClr val="FF0000"/>
              </a:solidFill>
            </a:rPr>
            <a:t>号様式）にて、内訳を記載してください。</a:t>
          </a:r>
          <a:endParaRPr kumimoji="1" lang="en-US" altLang="ja-JP" sz="1100" b="1">
            <a:solidFill>
              <a:srgbClr val="FF0000"/>
            </a:solidFill>
          </a:endParaRPr>
        </a:p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1513114</xdr:colOff>
      <xdr:row>4</xdr:row>
      <xdr:rowOff>217714</xdr:rowOff>
    </xdr:from>
    <xdr:to>
      <xdr:col>3</xdr:col>
      <xdr:colOff>32657</xdr:colOff>
      <xdr:row>10</xdr:row>
      <xdr:rowOff>65314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905000" y="1132114"/>
          <a:ext cx="1001486" cy="21336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604771</xdr:colOff>
      <xdr:row>4</xdr:row>
      <xdr:rowOff>141514</xdr:rowOff>
    </xdr:from>
    <xdr:to>
      <xdr:col>3</xdr:col>
      <xdr:colOff>130628</xdr:colOff>
      <xdr:row>7</xdr:row>
      <xdr:rowOff>10420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 flipH="1">
          <a:off x="2531542" y="1055914"/>
          <a:ext cx="472915" cy="554706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283028</xdr:colOff>
      <xdr:row>0</xdr:row>
      <xdr:rowOff>97971</xdr:rowOff>
    </xdr:from>
    <xdr:to>
      <xdr:col>5</xdr:col>
      <xdr:colOff>533401</xdr:colOff>
      <xdr:row>4</xdr:row>
      <xdr:rowOff>65314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209799" y="97971"/>
          <a:ext cx="3233059" cy="881743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単価の異なるプランや複数のホテルに宿泊する場合には、総額を日数で除した額を記載してください。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914399</xdr:colOff>
      <xdr:row>12</xdr:row>
      <xdr:rowOff>370114</xdr:rowOff>
    </xdr:from>
    <xdr:to>
      <xdr:col>8</xdr:col>
      <xdr:colOff>10884</xdr:colOff>
      <xdr:row>14</xdr:row>
      <xdr:rowOff>32656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629399" y="3505200"/>
          <a:ext cx="936171" cy="293913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10884</xdr:colOff>
      <xdr:row>31</xdr:row>
      <xdr:rowOff>174172</xdr:rowOff>
    </xdr:from>
    <xdr:to>
      <xdr:col>3</xdr:col>
      <xdr:colOff>108855</xdr:colOff>
      <xdr:row>32</xdr:row>
      <xdr:rowOff>228599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068284" y="8098972"/>
          <a:ext cx="936171" cy="293913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374067</xdr:colOff>
      <xdr:row>20</xdr:row>
      <xdr:rowOff>32658</xdr:rowOff>
    </xdr:from>
    <xdr:to>
      <xdr:col>9</xdr:col>
      <xdr:colOff>9396</xdr:colOff>
      <xdr:row>21</xdr:row>
      <xdr:rowOff>132411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928753" y="5442858"/>
          <a:ext cx="952500" cy="328353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金額一致</a:t>
          </a:r>
        </a:p>
      </xdr:txBody>
    </xdr:sp>
    <xdr:clientData/>
  </xdr:twoCellAnchor>
  <xdr:twoCellAnchor>
    <xdr:from>
      <xdr:col>7</xdr:col>
      <xdr:colOff>793666</xdr:colOff>
      <xdr:row>13</xdr:row>
      <xdr:rowOff>152402</xdr:rowOff>
    </xdr:from>
    <xdr:to>
      <xdr:col>8</xdr:col>
      <xdr:colOff>653143</xdr:colOff>
      <xdr:row>18</xdr:row>
      <xdr:rowOff>141514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H="1" flipV="1">
          <a:off x="7455723" y="3690259"/>
          <a:ext cx="752106" cy="1404255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32654</xdr:colOff>
      <xdr:row>23</xdr:row>
      <xdr:rowOff>56607</xdr:rowOff>
    </xdr:from>
    <xdr:to>
      <xdr:col>8</xdr:col>
      <xdr:colOff>363185</xdr:colOff>
      <xdr:row>30</xdr:row>
      <xdr:rowOff>26721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H="1">
          <a:off x="2928254" y="6152607"/>
          <a:ext cx="4989617" cy="1570314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43542</xdr:colOff>
      <xdr:row>14</xdr:row>
      <xdr:rowOff>478973</xdr:rowOff>
    </xdr:from>
    <xdr:to>
      <xdr:col>8</xdr:col>
      <xdr:colOff>1306285</xdr:colOff>
      <xdr:row>16</xdr:row>
      <xdr:rowOff>32658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598228" y="4245430"/>
          <a:ext cx="1262743" cy="28302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141512</xdr:colOff>
      <xdr:row>18</xdr:row>
      <xdr:rowOff>152400</xdr:rowOff>
    </xdr:from>
    <xdr:to>
      <xdr:col>12</xdr:col>
      <xdr:colOff>261256</xdr:colOff>
      <xdr:row>22</xdr:row>
      <xdr:rowOff>87087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0003969" y="5105400"/>
          <a:ext cx="2057401" cy="849087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支援金交付決定額を超える場合は、決定額が表示されます。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1077687</xdr:colOff>
      <xdr:row>15</xdr:row>
      <xdr:rowOff>174173</xdr:rowOff>
    </xdr:from>
    <xdr:to>
      <xdr:col>9</xdr:col>
      <xdr:colOff>859973</xdr:colOff>
      <xdr:row>19</xdr:row>
      <xdr:rowOff>206830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 flipH="1" flipV="1">
          <a:off x="8632373" y="4430487"/>
          <a:ext cx="1099457" cy="957943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10884</xdr:colOff>
      <xdr:row>3</xdr:row>
      <xdr:rowOff>206830</xdr:rowOff>
    </xdr:from>
    <xdr:to>
      <xdr:col>9</xdr:col>
      <xdr:colOff>32656</xdr:colOff>
      <xdr:row>16</xdr:row>
      <xdr:rowOff>174172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7565570" y="892630"/>
          <a:ext cx="1338943" cy="3777342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664026</xdr:colOff>
      <xdr:row>0</xdr:row>
      <xdr:rowOff>130629</xdr:rowOff>
    </xdr:from>
    <xdr:to>
      <xdr:col>12</xdr:col>
      <xdr:colOff>216755</xdr:colOff>
      <xdr:row>3</xdr:row>
      <xdr:rowOff>128433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9535883" y="130629"/>
          <a:ext cx="2480986" cy="683604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単価が上限額を超える場合は、上限額をもとに算出されます。</a:t>
          </a:r>
          <a:endParaRPr kumimoji="1" lang="en-US" altLang="ja-JP" sz="1100" b="1">
            <a:solidFill>
              <a:srgbClr val="FF0000"/>
            </a:solidFill>
          </a:endParaRPr>
        </a:p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1055914</xdr:colOff>
      <xdr:row>2</xdr:row>
      <xdr:rowOff>32657</xdr:rowOff>
    </xdr:from>
    <xdr:to>
      <xdr:col>9</xdr:col>
      <xdr:colOff>566057</xdr:colOff>
      <xdr:row>3</xdr:row>
      <xdr:rowOff>87087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 flipH="1">
          <a:off x="8610600" y="489857"/>
          <a:ext cx="827314" cy="28303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794657</xdr:colOff>
      <xdr:row>5</xdr:row>
      <xdr:rowOff>21771</xdr:rowOff>
    </xdr:from>
    <xdr:to>
      <xdr:col>4</xdr:col>
      <xdr:colOff>10886</xdr:colOff>
      <xdr:row>10</xdr:row>
      <xdr:rowOff>10886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852057" y="1371600"/>
          <a:ext cx="1001486" cy="22098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583000</xdr:colOff>
      <xdr:row>4</xdr:row>
      <xdr:rowOff>381000</xdr:rowOff>
    </xdr:from>
    <xdr:to>
      <xdr:col>4</xdr:col>
      <xdr:colOff>108858</xdr:colOff>
      <xdr:row>6</xdr:row>
      <xdr:rowOff>108392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 flipH="1">
          <a:off x="3478600" y="1295400"/>
          <a:ext cx="472915" cy="554706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261256</xdr:colOff>
      <xdr:row>0</xdr:row>
      <xdr:rowOff>108857</xdr:rowOff>
    </xdr:from>
    <xdr:to>
      <xdr:col>6</xdr:col>
      <xdr:colOff>674915</xdr:colOff>
      <xdr:row>4</xdr:row>
      <xdr:rowOff>107691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3156856" y="108857"/>
          <a:ext cx="3233059" cy="913234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単価の異なるプランや複数のホテルに宿泊する場合には、総額を日数で除した額を記載してください。</a:t>
          </a:r>
        </a:p>
      </xdr:txBody>
    </xdr:sp>
    <xdr:clientData/>
  </xdr:twoCellAnchor>
  <xdr:twoCellAnchor>
    <xdr:from>
      <xdr:col>14</xdr:col>
      <xdr:colOff>402772</xdr:colOff>
      <xdr:row>5</xdr:row>
      <xdr:rowOff>261257</xdr:rowOff>
    </xdr:from>
    <xdr:to>
      <xdr:col>23</xdr:col>
      <xdr:colOff>0</xdr:colOff>
      <xdr:row>8</xdr:row>
      <xdr:rowOff>1099458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5512143" y="1611086"/>
          <a:ext cx="5671457" cy="1687286"/>
        </a:xfrm>
        <a:prstGeom prst="rect">
          <a:avLst/>
        </a:prstGeom>
        <a:solidFill>
          <a:srgbClr val="FFFF00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400" b="1">
              <a:solidFill>
                <a:srgbClr val="FF0000"/>
              </a:solidFill>
            </a:rPr>
            <a:t>※</a:t>
          </a:r>
          <a:r>
            <a:rPr kumimoji="1" lang="ja-JP" altLang="en-US" sz="2400" b="1">
              <a:solidFill>
                <a:srgbClr val="FF0000"/>
              </a:solidFill>
            </a:rPr>
            <a:t>赤色セルのみ入力してください。他の箇所は自動計算されます。</a:t>
          </a:r>
          <a:endParaRPr kumimoji="1" lang="en-US" altLang="ja-JP" sz="2400" b="1">
            <a:solidFill>
              <a:srgbClr val="FF0000"/>
            </a:solidFill>
          </a:endParaRPr>
        </a:p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view="pageBreakPreview" zoomScale="85" zoomScaleNormal="100" zoomScaleSheetLayoutView="85" workbookViewId="0">
      <selection activeCell="O13" sqref="O13"/>
    </sheetView>
  </sheetViews>
  <sheetFormatPr defaultRowHeight="18" x14ac:dyDescent="0.55000000000000004"/>
  <cols>
    <col min="1" max="1" width="5.25" customWidth="1"/>
    <col min="2" max="2" width="20.25" bestFit="1" customWidth="1"/>
    <col min="3" max="3" width="12.33203125" bestFit="1" customWidth="1"/>
    <col min="4" max="4" width="12.33203125" customWidth="1"/>
    <col min="5" max="5" width="14.25" customWidth="1"/>
    <col min="6" max="6" width="12.33203125" bestFit="1" customWidth="1"/>
    <col min="7" max="7" width="24.08203125" bestFit="1" customWidth="1"/>
    <col min="8" max="8" width="18" customWidth="1"/>
    <col min="9" max="9" width="14.25" customWidth="1"/>
    <col min="10" max="10" width="12.33203125" bestFit="1" customWidth="1"/>
    <col min="11" max="11" width="29.58203125" customWidth="1"/>
    <col min="12" max="12" width="8.75" customWidth="1"/>
  </cols>
  <sheetData>
    <row r="1" spans="1:11" x14ac:dyDescent="0.55000000000000004">
      <c r="A1" t="s">
        <v>0</v>
      </c>
    </row>
    <row r="2" spans="1:11" x14ac:dyDescent="0.55000000000000004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4" spans="1:11" x14ac:dyDescent="0.55000000000000004">
      <c r="A4" t="s">
        <v>2</v>
      </c>
    </row>
    <row r="5" spans="1:11" s="10" customFormat="1" x14ac:dyDescent="0.55000000000000004">
      <c r="A5" s="67" t="s">
        <v>3</v>
      </c>
      <c r="B5" s="67"/>
      <c r="C5" s="67" t="s">
        <v>4</v>
      </c>
      <c r="D5" s="67"/>
      <c r="E5" s="67"/>
      <c r="F5" s="67"/>
      <c r="G5" s="67"/>
      <c r="H5" s="78" t="s">
        <v>5</v>
      </c>
      <c r="I5" s="78" t="s">
        <v>6</v>
      </c>
      <c r="J5" s="78" t="s">
        <v>7</v>
      </c>
      <c r="K5" s="78" t="s">
        <v>8</v>
      </c>
    </row>
    <row r="6" spans="1:11" s="10" customFormat="1" x14ac:dyDescent="0.55000000000000004">
      <c r="A6" s="67"/>
      <c r="B6" s="67"/>
      <c r="C6" s="17" t="s">
        <v>9</v>
      </c>
      <c r="D6" s="17" t="s">
        <v>10</v>
      </c>
      <c r="E6" s="17" t="s">
        <v>11</v>
      </c>
      <c r="F6" s="17" t="s">
        <v>12</v>
      </c>
      <c r="G6" s="17" t="s">
        <v>13</v>
      </c>
      <c r="H6" s="79"/>
      <c r="I6" s="80"/>
      <c r="J6" s="80"/>
      <c r="K6" s="80"/>
    </row>
    <row r="7" spans="1:11" s="10" customFormat="1" x14ac:dyDescent="0.55000000000000004">
      <c r="A7" s="83" t="s">
        <v>14</v>
      </c>
      <c r="B7" s="11" t="s">
        <v>15</v>
      </c>
      <c r="C7" s="45"/>
      <c r="D7" s="9">
        <v>11300</v>
      </c>
      <c r="E7" s="32"/>
      <c r="F7" s="45"/>
      <c r="G7" s="53">
        <f>C7*F7</f>
        <v>0</v>
      </c>
      <c r="H7" s="7">
        <f>G7</f>
        <v>0</v>
      </c>
      <c r="I7" s="16">
        <f>IF(C7&gt;D7,D7*F7,C7*F7)</f>
        <v>0</v>
      </c>
      <c r="J7" s="9">
        <f>I7</f>
        <v>0</v>
      </c>
      <c r="K7" s="42"/>
    </row>
    <row r="8" spans="1:11" s="10" customFormat="1" x14ac:dyDescent="0.55000000000000004">
      <c r="A8" s="83"/>
      <c r="B8" s="11" t="s">
        <v>16</v>
      </c>
      <c r="C8" s="45"/>
      <c r="D8" s="9">
        <v>8600</v>
      </c>
      <c r="E8" s="32"/>
      <c r="F8" s="45"/>
      <c r="G8" s="53">
        <f t="shared" ref="G8:G11" si="0">C8*F8</f>
        <v>0</v>
      </c>
      <c r="H8" s="7">
        <f t="shared" ref="H8:H12" si="1">G8</f>
        <v>0</v>
      </c>
      <c r="I8" s="16">
        <f>IF(C8&gt;D8,D8*F8,C8*F8)</f>
        <v>0</v>
      </c>
      <c r="J8" s="9">
        <f t="shared" ref="J8:J15" si="2">I8</f>
        <v>0</v>
      </c>
      <c r="K8" s="5"/>
    </row>
    <row r="9" spans="1:11" s="10" customFormat="1" ht="90" x14ac:dyDescent="0.55000000000000004">
      <c r="A9" s="83"/>
      <c r="B9" s="11" t="s">
        <v>17</v>
      </c>
      <c r="C9" s="47">
        <v>8000</v>
      </c>
      <c r="D9" s="9">
        <v>6000</v>
      </c>
      <c r="E9" s="32"/>
      <c r="F9" s="47">
        <v>14</v>
      </c>
      <c r="G9" s="53">
        <f t="shared" si="0"/>
        <v>112000</v>
      </c>
      <c r="H9" s="7">
        <f t="shared" si="1"/>
        <v>112000</v>
      </c>
      <c r="I9" s="16">
        <f>IF(C9&gt;D9,D9*F9,C9*F9)</f>
        <v>84000</v>
      </c>
      <c r="J9" s="9">
        <f t="shared" si="2"/>
        <v>84000</v>
      </c>
      <c r="K9" s="44" t="s">
        <v>18</v>
      </c>
    </row>
    <row r="10" spans="1:11" s="10" customFormat="1" x14ac:dyDescent="0.55000000000000004">
      <c r="A10" s="83"/>
      <c r="B10" s="11" t="s">
        <v>19</v>
      </c>
      <c r="C10" s="45"/>
      <c r="D10" s="9">
        <v>4900</v>
      </c>
      <c r="E10" s="32"/>
      <c r="F10" s="45"/>
      <c r="G10" s="53">
        <f t="shared" si="0"/>
        <v>0</v>
      </c>
      <c r="H10" s="7">
        <f t="shared" si="1"/>
        <v>0</v>
      </c>
      <c r="I10" s="16">
        <f>IF(C10&gt;D10,D10*F10,C10*F10)</f>
        <v>0</v>
      </c>
      <c r="J10" s="9">
        <f t="shared" si="2"/>
        <v>0</v>
      </c>
      <c r="K10" s="45"/>
    </row>
    <row r="11" spans="1:11" s="10" customFormat="1" ht="72" x14ac:dyDescent="0.55000000000000004">
      <c r="A11" s="68" t="s">
        <v>20</v>
      </c>
      <c r="B11" s="68"/>
      <c r="C11" s="9">
        <v>4800</v>
      </c>
      <c r="D11" s="32"/>
      <c r="E11" s="32"/>
      <c r="F11" s="47">
        <v>8</v>
      </c>
      <c r="G11" s="53">
        <f t="shared" si="0"/>
        <v>38400</v>
      </c>
      <c r="H11" s="7">
        <f t="shared" si="1"/>
        <v>38400</v>
      </c>
      <c r="I11" s="16">
        <f>G11</f>
        <v>38400</v>
      </c>
      <c r="J11" s="9">
        <f t="shared" si="2"/>
        <v>38400</v>
      </c>
      <c r="K11" s="44" t="s">
        <v>21</v>
      </c>
    </row>
    <row r="12" spans="1:11" s="10" customFormat="1" ht="24" customHeight="1" x14ac:dyDescent="0.55000000000000004">
      <c r="A12" s="81" t="s">
        <v>22</v>
      </c>
      <c r="B12" s="4" t="s">
        <v>23</v>
      </c>
      <c r="C12" s="54"/>
      <c r="D12" s="9">
        <v>200000</v>
      </c>
      <c r="E12" s="55"/>
      <c r="F12" s="55"/>
      <c r="G12" s="57"/>
      <c r="H12" s="7">
        <f t="shared" si="1"/>
        <v>0</v>
      </c>
      <c r="I12" s="18">
        <f>IF(G12&gt;D12,D12,G12)</f>
        <v>0</v>
      </c>
      <c r="J12" s="9">
        <f>I12</f>
        <v>0</v>
      </c>
      <c r="K12" s="45"/>
    </row>
    <row r="13" spans="1:11" s="10" customFormat="1" ht="31.9" customHeight="1" x14ac:dyDescent="0.55000000000000004">
      <c r="A13" s="82"/>
      <c r="B13" s="1" t="s">
        <v>24</v>
      </c>
      <c r="C13" s="54"/>
      <c r="D13" s="9">
        <v>400000</v>
      </c>
      <c r="E13" s="32"/>
      <c r="F13" s="32"/>
      <c r="G13" s="56">
        <v>166050</v>
      </c>
      <c r="H13" s="7">
        <f>G13</f>
        <v>166050</v>
      </c>
      <c r="I13" s="18">
        <f>IF(G13&gt;D13,D13,G13)</f>
        <v>166050</v>
      </c>
      <c r="J13" s="9">
        <f t="shared" si="2"/>
        <v>166050</v>
      </c>
      <c r="K13" s="44" t="s">
        <v>25</v>
      </c>
    </row>
    <row r="14" spans="1:11" s="10" customFormat="1" x14ac:dyDescent="0.55000000000000004">
      <c r="A14" s="68" t="s">
        <v>26</v>
      </c>
      <c r="B14" s="68"/>
      <c r="C14" s="54"/>
      <c r="D14" s="9">
        <v>400000</v>
      </c>
      <c r="E14" s="54"/>
      <c r="F14" s="54"/>
      <c r="G14" s="47">
        <v>150000</v>
      </c>
      <c r="H14" s="9">
        <f>C31</f>
        <v>97710</v>
      </c>
      <c r="I14" s="19">
        <f>IF(H14&gt;D14,D14,H14)</f>
        <v>97710</v>
      </c>
      <c r="J14" s="9">
        <f t="shared" si="2"/>
        <v>97710</v>
      </c>
      <c r="K14" s="45"/>
    </row>
    <row r="15" spans="1:11" s="10" customFormat="1" ht="38.5" customHeight="1" thickBot="1" x14ac:dyDescent="0.6">
      <c r="A15" s="69" t="s">
        <v>27</v>
      </c>
      <c r="B15" s="69"/>
      <c r="C15" s="48">
        <v>1000</v>
      </c>
      <c r="D15" s="15">
        <v>1200</v>
      </c>
      <c r="E15" s="48">
        <v>8</v>
      </c>
      <c r="F15" s="48">
        <v>15</v>
      </c>
      <c r="G15" s="15">
        <f>C15*E15*F15</f>
        <v>120000</v>
      </c>
      <c r="H15" s="14">
        <f>G15</f>
        <v>120000</v>
      </c>
      <c r="I15" s="15">
        <f>IF(C15&gt;D15,D15*E15*F15,G15)</f>
        <v>120000</v>
      </c>
      <c r="J15" s="15">
        <f t="shared" si="2"/>
        <v>120000</v>
      </c>
      <c r="K15" s="46"/>
    </row>
    <row r="16" spans="1:11" s="27" customFormat="1" ht="18.5" thickTop="1" x14ac:dyDescent="0.55000000000000004">
      <c r="A16" s="66" t="s">
        <v>28</v>
      </c>
      <c r="B16" s="66"/>
      <c r="C16" s="54"/>
      <c r="D16" s="54"/>
      <c r="E16" s="54"/>
      <c r="F16" s="54"/>
      <c r="G16" s="19">
        <f>SUM(G7:G15)</f>
        <v>586450</v>
      </c>
      <c r="H16" s="22">
        <f>SUM(H7:H15)</f>
        <v>534160</v>
      </c>
      <c r="I16" s="22">
        <f>SUM(I7:I15)</f>
        <v>506160</v>
      </c>
      <c r="J16" s="22">
        <f>IF(SUM(J7:J15)&gt;2000000,2000000,SUM(J7:J15))</f>
        <v>506160</v>
      </c>
      <c r="K16" s="8"/>
    </row>
    <row r="17" spans="1:7" x14ac:dyDescent="0.55000000000000004">
      <c r="A17" t="s">
        <v>29</v>
      </c>
    </row>
    <row r="19" spans="1:7" x14ac:dyDescent="0.55000000000000004">
      <c r="A19" t="s">
        <v>30</v>
      </c>
    </row>
    <row r="20" spans="1:7" x14ac:dyDescent="0.55000000000000004">
      <c r="A20" t="s">
        <v>31</v>
      </c>
    </row>
    <row r="21" spans="1:7" x14ac:dyDescent="0.55000000000000004">
      <c r="A21" s="64" t="s">
        <v>3</v>
      </c>
      <c r="B21" s="64"/>
      <c r="C21" s="2" t="s">
        <v>13</v>
      </c>
      <c r="D21" s="64" t="s">
        <v>32</v>
      </c>
      <c r="E21" s="64"/>
      <c r="F21" s="64"/>
      <c r="G21" s="2" t="s">
        <v>8</v>
      </c>
    </row>
    <row r="22" spans="1:7" x14ac:dyDescent="0.55000000000000004">
      <c r="A22" s="65" t="s">
        <v>33</v>
      </c>
      <c r="B22" s="65"/>
      <c r="C22" s="49">
        <v>84490</v>
      </c>
      <c r="D22" s="62" t="s">
        <v>34</v>
      </c>
      <c r="E22" s="62"/>
      <c r="F22" s="62"/>
      <c r="G22" s="37"/>
    </row>
    <row r="23" spans="1:7" x14ac:dyDescent="0.55000000000000004">
      <c r="A23" s="65" t="s">
        <v>35</v>
      </c>
      <c r="B23" s="65"/>
      <c r="C23" s="49">
        <v>10000</v>
      </c>
      <c r="D23" s="62"/>
      <c r="E23" s="62"/>
      <c r="F23" s="62"/>
      <c r="G23" s="37"/>
    </row>
    <row r="24" spans="1:7" x14ac:dyDescent="0.55000000000000004">
      <c r="A24" s="73" t="s">
        <v>36</v>
      </c>
      <c r="B24" s="74"/>
      <c r="C24" s="49">
        <v>3220</v>
      </c>
      <c r="D24" s="75" t="s">
        <v>37</v>
      </c>
      <c r="E24" s="76"/>
      <c r="F24" s="77"/>
      <c r="G24" s="37"/>
    </row>
    <row r="25" spans="1:7" x14ac:dyDescent="0.55000000000000004">
      <c r="A25" s="70"/>
      <c r="B25" s="71"/>
      <c r="C25" s="50"/>
      <c r="D25" s="70"/>
      <c r="E25" s="72"/>
      <c r="F25" s="71"/>
      <c r="G25" s="37"/>
    </row>
    <row r="26" spans="1:7" x14ac:dyDescent="0.55000000000000004">
      <c r="A26" s="70"/>
      <c r="B26" s="71"/>
      <c r="C26" s="50"/>
      <c r="D26" s="70"/>
      <c r="E26" s="72"/>
      <c r="F26" s="71"/>
      <c r="G26" s="37"/>
    </row>
    <row r="27" spans="1:7" x14ac:dyDescent="0.55000000000000004">
      <c r="A27" s="70"/>
      <c r="B27" s="71"/>
      <c r="C27" s="50"/>
      <c r="D27" s="70"/>
      <c r="E27" s="72"/>
      <c r="F27" s="71"/>
      <c r="G27" s="37"/>
    </row>
    <row r="28" spans="1:7" x14ac:dyDescent="0.55000000000000004">
      <c r="A28" s="70"/>
      <c r="B28" s="71"/>
      <c r="C28" s="50"/>
      <c r="D28" s="70"/>
      <c r="E28" s="72"/>
      <c r="F28" s="71"/>
      <c r="G28" s="37"/>
    </row>
    <row r="29" spans="1:7" x14ac:dyDescent="0.55000000000000004">
      <c r="A29" s="63"/>
      <c r="B29" s="63"/>
      <c r="C29" s="50"/>
      <c r="D29" s="63"/>
      <c r="E29" s="63"/>
      <c r="F29" s="63"/>
      <c r="G29" s="37"/>
    </row>
    <row r="30" spans="1:7" ht="18.5" thickBot="1" x14ac:dyDescent="0.6">
      <c r="A30" s="60"/>
      <c r="B30" s="60"/>
      <c r="C30" s="51"/>
      <c r="D30" s="60"/>
      <c r="E30" s="60"/>
      <c r="F30" s="60"/>
      <c r="G30" s="38"/>
    </row>
    <row r="31" spans="1:7" ht="18.5" thickTop="1" x14ac:dyDescent="0.55000000000000004">
      <c r="A31" s="61" t="s">
        <v>38</v>
      </c>
      <c r="B31" s="61"/>
      <c r="C31" s="43">
        <f>SUM(C22:C30)</f>
        <v>97710</v>
      </c>
      <c r="D31" s="58"/>
      <c r="E31" s="58"/>
      <c r="F31" s="58"/>
      <c r="G31" s="3"/>
    </row>
    <row r="32" spans="1:7" x14ac:dyDescent="0.55000000000000004">
      <c r="A32" t="s">
        <v>39</v>
      </c>
    </row>
    <row r="33" spans="1:1" x14ac:dyDescent="0.55000000000000004">
      <c r="A33" t="s">
        <v>40</v>
      </c>
    </row>
  </sheetData>
  <mergeCells count="35">
    <mergeCell ref="H5:H6"/>
    <mergeCell ref="I5:I6"/>
    <mergeCell ref="J5:J6"/>
    <mergeCell ref="K5:K6"/>
    <mergeCell ref="A12:A13"/>
    <mergeCell ref="A5:B6"/>
    <mergeCell ref="A7:A10"/>
    <mergeCell ref="A11:B11"/>
    <mergeCell ref="A15:B15"/>
    <mergeCell ref="A28:B28"/>
    <mergeCell ref="D28:F28"/>
    <mergeCell ref="A24:B24"/>
    <mergeCell ref="A25:B25"/>
    <mergeCell ref="D24:F24"/>
    <mergeCell ref="D25:F25"/>
    <mergeCell ref="A26:B26"/>
    <mergeCell ref="A27:B27"/>
    <mergeCell ref="D26:F26"/>
    <mergeCell ref="D27:F27"/>
    <mergeCell ref="D31:F31"/>
    <mergeCell ref="A2:K2"/>
    <mergeCell ref="A30:B30"/>
    <mergeCell ref="A31:B31"/>
    <mergeCell ref="D22:F22"/>
    <mergeCell ref="D23:F23"/>
    <mergeCell ref="D29:F29"/>
    <mergeCell ref="D30:F30"/>
    <mergeCell ref="A21:B21"/>
    <mergeCell ref="D21:F21"/>
    <mergeCell ref="A22:B22"/>
    <mergeCell ref="A23:B23"/>
    <mergeCell ref="A29:B29"/>
    <mergeCell ref="A16:B16"/>
    <mergeCell ref="C5:G5"/>
    <mergeCell ref="A14:B14"/>
  </mergeCells>
  <phoneticPr fontId="2"/>
  <pageMargins left="0.7" right="0.7" top="0.75" bottom="0.75" header="0.3" footer="0.3"/>
  <pageSetup paperSize="9" scale="46" orientation="portrait" r:id="rId1"/>
  <rowBreaks count="1" manualBreakCount="1">
    <brk id="18" max="16383" man="1"/>
  </rowBreaks>
  <ignoredErrors>
    <ignoredError sqref="I11 I13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選択肢一覧!$B$2:$B$9</xm:f>
          </x14:formula1>
          <xm:sqref>A22:B30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5"/>
  <sheetViews>
    <sheetView view="pageBreakPreview" zoomScale="70" zoomScaleNormal="100" zoomScaleSheetLayoutView="70" workbookViewId="0">
      <selection activeCell="R18" sqref="R18"/>
    </sheetView>
  </sheetViews>
  <sheetFormatPr defaultColWidth="8.75" defaultRowHeight="18" x14ac:dyDescent="0.55000000000000004"/>
  <cols>
    <col min="1" max="1" width="6.75" style="10" customWidth="1"/>
    <col min="2" max="2" width="20.25" style="10" bestFit="1" customWidth="1"/>
    <col min="3" max="3" width="11" style="10" customWidth="1"/>
    <col min="4" max="4" width="12.33203125" style="10" bestFit="1" customWidth="1"/>
    <col min="5" max="5" width="12.33203125" style="10" customWidth="1"/>
    <col min="6" max="6" width="12.08203125" style="10" customWidth="1"/>
    <col min="7" max="7" width="12.33203125" style="10" bestFit="1" customWidth="1"/>
    <col min="8" max="8" width="11.75" style="10" customWidth="1"/>
    <col min="9" max="9" width="17.25" style="10" customWidth="1"/>
    <col min="10" max="10" width="13" style="10" customWidth="1"/>
    <col min="11" max="13" width="12.75" style="10" customWidth="1"/>
    <col min="14" max="14" width="30.75" style="10" customWidth="1"/>
    <col min="15" max="16384" width="8.75" style="10"/>
  </cols>
  <sheetData>
    <row r="1" spans="1:14" x14ac:dyDescent="0.55000000000000004">
      <c r="A1" s="10" t="s">
        <v>41</v>
      </c>
    </row>
    <row r="2" spans="1:14" x14ac:dyDescent="0.55000000000000004">
      <c r="A2" s="102" t="s">
        <v>42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4" spans="1:14" x14ac:dyDescent="0.55000000000000004">
      <c r="A4" s="10" t="s">
        <v>2</v>
      </c>
    </row>
    <row r="5" spans="1:14" s="20" customFormat="1" ht="34.15" customHeight="1" x14ac:dyDescent="0.55000000000000004">
      <c r="A5" s="103" t="s">
        <v>3</v>
      </c>
      <c r="B5" s="103"/>
      <c r="C5" s="105" t="s">
        <v>43</v>
      </c>
      <c r="D5" s="104" t="s">
        <v>44</v>
      </c>
      <c r="E5" s="104"/>
      <c r="F5" s="104"/>
      <c r="G5" s="104"/>
      <c r="H5" s="104"/>
      <c r="I5" s="105" t="s">
        <v>45</v>
      </c>
      <c r="J5" s="107" t="s">
        <v>46</v>
      </c>
      <c r="K5" s="108"/>
      <c r="L5" s="105" t="s">
        <v>47</v>
      </c>
      <c r="M5" s="105" t="s">
        <v>48</v>
      </c>
      <c r="N5" s="78" t="s">
        <v>8</v>
      </c>
    </row>
    <row r="6" spans="1:14" s="20" customFormat="1" ht="30.65" customHeight="1" x14ac:dyDescent="0.55000000000000004">
      <c r="A6" s="103"/>
      <c r="B6" s="103"/>
      <c r="C6" s="106"/>
      <c r="D6" s="28" t="s">
        <v>9</v>
      </c>
      <c r="E6" s="28" t="s">
        <v>10</v>
      </c>
      <c r="F6" s="28" t="s">
        <v>11</v>
      </c>
      <c r="G6" s="28" t="s">
        <v>12</v>
      </c>
      <c r="H6" s="28" t="s">
        <v>13</v>
      </c>
      <c r="I6" s="106"/>
      <c r="J6" s="29" t="s">
        <v>49</v>
      </c>
      <c r="K6" s="29" t="s">
        <v>50</v>
      </c>
      <c r="L6" s="106"/>
      <c r="M6" s="106"/>
      <c r="N6" s="80"/>
    </row>
    <row r="7" spans="1:14" x14ac:dyDescent="0.55000000000000004">
      <c r="A7" s="83" t="s">
        <v>14</v>
      </c>
      <c r="B7" s="11" t="s">
        <v>15</v>
      </c>
      <c r="C7" s="32"/>
      <c r="D7" s="5"/>
      <c r="E7" s="9">
        <v>11300</v>
      </c>
      <c r="F7" s="6"/>
      <c r="G7" s="5"/>
      <c r="H7" s="7">
        <f>D7*G7</f>
        <v>0</v>
      </c>
      <c r="I7" s="16">
        <f>IF(D7&gt;E7,E7*G7,D7*G7)</f>
        <v>0</v>
      </c>
      <c r="J7" s="45"/>
      <c r="K7" s="9">
        <f t="shared" ref="K7:K15" si="0">I7-J7</f>
        <v>0</v>
      </c>
      <c r="L7" s="32"/>
      <c r="M7" s="32"/>
      <c r="N7" s="42"/>
    </row>
    <row r="8" spans="1:14" x14ac:dyDescent="0.55000000000000004">
      <c r="A8" s="83"/>
      <c r="B8" s="11" t="s">
        <v>16</v>
      </c>
      <c r="C8" s="32"/>
      <c r="D8" s="5"/>
      <c r="E8" s="9">
        <v>8600</v>
      </c>
      <c r="F8" s="6"/>
      <c r="G8" s="5"/>
      <c r="H8" s="7">
        <f>D8*G8</f>
        <v>0</v>
      </c>
      <c r="I8" s="16">
        <f>IF(D8&gt;E8,E8*G8,D8*G8)</f>
        <v>0</v>
      </c>
      <c r="J8" s="47"/>
      <c r="K8" s="9">
        <f t="shared" si="0"/>
        <v>0</v>
      </c>
      <c r="L8" s="32"/>
      <c r="M8" s="32"/>
      <c r="N8" s="5"/>
    </row>
    <row r="9" spans="1:14" ht="90" x14ac:dyDescent="0.55000000000000004">
      <c r="A9" s="83"/>
      <c r="B9" s="11" t="s">
        <v>17</v>
      </c>
      <c r="C9" s="32"/>
      <c r="D9" s="47">
        <v>8000</v>
      </c>
      <c r="E9" s="9">
        <v>6000</v>
      </c>
      <c r="F9" s="6"/>
      <c r="G9" s="47">
        <v>14</v>
      </c>
      <c r="H9" s="7">
        <f>D9*G9</f>
        <v>112000</v>
      </c>
      <c r="I9" s="16">
        <f>IF(D9&gt;E9,E9*G9,D9*G9)</f>
        <v>84000</v>
      </c>
      <c r="J9" s="47">
        <v>84000</v>
      </c>
      <c r="K9" s="9">
        <f>I9-J9</f>
        <v>0</v>
      </c>
      <c r="L9" s="32"/>
      <c r="M9" s="32"/>
      <c r="N9" s="44" t="s">
        <v>18</v>
      </c>
    </row>
    <row r="10" spans="1:14" x14ac:dyDescent="0.55000000000000004">
      <c r="A10" s="83"/>
      <c r="B10" s="11" t="s">
        <v>19</v>
      </c>
      <c r="C10" s="32"/>
      <c r="D10" s="5"/>
      <c r="E10" s="9">
        <v>4900</v>
      </c>
      <c r="F10" s="6"/>
      <c r="G10" s="47"/>
      <c r="H10" s="7">
        <f>D10*G10</f>
        <v>0</v>
      </c>
      <c r="I10" s="16">
        <f>IF(D10&gt;E10,E10*G10,D10*G10)</f>
        <v>0</v>
      </c>
      <c r="J10" s="47"/>
      <c r="K10" s="9">
        <f t="shared" si="0"/>
        <v>0</v>
      </c>
      <c r="L10" s="32"/>
      <c r="M10" s="32"/>
      <c r="N10" s="45"/>
    </row>
    <row r="11" spans="1:14" ht="54" x14ac:dyDescent="0.55000000000000004">
      <c r="A11" s="68" t="s">
        <v>20</v>
      </c>
      <c r="B11" s="68"/>
      <c r="C11" s="32"/>
      <c r="D11" s="9">
        <v>4800</v>
      </c>
      <c r="E11" s="6"/>
      <c r="F11" s="6"/>
      <c r="G11" s="47">
        <v>8</v>
      </c>
      <c r="H11" s="7">
        <f>D11*G11</f>
        <v>38400</v>
      </c>
      <c r="I11" s="16">
        <f>H11</f>
        <v>38400</v>
      </c>
      <c r="J11" s="47"/>
      <c r="K11" s="9">
        <f t="shared" si="0"/>
        <v>38400</v>
      </c>
      <c r="L11" s="32"/>
      <c r="M11" s="32"/>
      <c r="N11" s="44" t="s">
        <v>21</v>
      </c>
    </row>
    <row r="12" spans="1:14" ht="19.899999999999999" customHeight="1" x14ac:dyDescent="0.55000000000000004">
      <c r="A12" s="81" t="s">
        <v>22</v>
      </c>
      <c r="B12" s="4" t="s">
        <v>23</v>
      </c>
      <c r="C12" s="32"/>
      <c r="D12" s="8"/>
      <c r="E12" s="9">
        <v>200000</v>
      </c>
      <c r="F12" s="12"/>
      <c r="G12" s="8"/>
      <c r="H12" s="5"/>
      <c r="I12" s="18">
        <f>IF(H12&gt;E12,E12,H12)</f>
        <v>0</v>
      </c>
      <c r="J12" s="47"/>
      <c r="K12" s="9">
        <f t="shared" si="0"/>
        <v>0</v>
      </c>
      <c r="L12" s="32"/>
      <c r="M12" s="32"/>
      <c r="N12" s="45"/>
    </row>
    <row r="13" spans="1:14" ht="31.9" customHeight="1" x14ac:dyDescent="0.55000000000000004">
      <c r="A13" s="82"/>
      <c r="B13" s="1" t="s">
        <v>24</v>
      </c>
      <c r="C13" s="32"/>
      <c r="D13" s="8"/>
      <c r="E13" s="9">
        <v>400000</v>
      </c>
      <c r="F13" s="6"/>
      <c r="G13" s="8"/>
      <c r="H13" s="47">
        <v>166050</v>
      </c>
      <c r="I13" s="18">
        <f>IF(H13&gt;E13,E13,H13)</f>
        <v>166050</v>
      </c>
      <c r="J13" s="47">
        <v>166050</v>
      </c>
      <c r="K13" s="9">
        <f t="shared" si="0"/>
        <v>0</v>
      </c>
      <c r="L13" s="32"/>
      <c r="M13" s="32"/>
      <c r="N13" s="44" t="s">
        <v>25</v>
      </c>
    </row>
    <row r="14" spans="1:14" x14ac:dyDescent="0.55000000000000004">
      <c r="A14" s="68" t="s">
        <v>26</v>
      </c>
      <c r="B14" s="68"/>
      <c r="C14" s="32"/>
      <c r="D14" s="8"/>
      <c r="E14" s="9">
        <v>400000</v>
      </c>
      <c r="F14" s="8"/>
      <c r="G14" s="8"/>
      <c r="H14" s="9">
        <f>C33</f>
        <v>117710</v>
      </c>
      <c r="I14" s="18">
        <f>IF(H14&gt;E14,E14,H14)</f>
        <v>117710</v>
      </c>
      <c r="J14" s="47"/>
      <c r="K14" s="9">
        <f>I14-J14</f>
        <v>117710</v>
      </c>
      <c r="L14" s="32"/>
      <c r="M14" s="32"/>
      <c r="N14" s="45"/>
    </row>
    <row r="15" spans="1:14" ht="38.5" customHeight="1" thickBot="1" x14ac:dyDescent="0.6">
      <c r="A15" s="69" t="s">
        <v>27</v>
      </c>
      <c r="B15" s="69"/>
      <c r="C15" s="34"/>
      <c r="D15" s="48">
        <v>1000</v>
      </c>
      <c r="E15" s="15">
        <v>1200</v>
      </c>
      <c r="F15" s="48">
        <v>8</v>
      </c>
      <c r="G15" s="48">
        <v>15</v>
      </c>
      <c r="H15" s="14">
        <f>D15*F15*G15</f>
        <v>120000</v>
      </c>
      <c r="I15" s="14">
        <f>IF(D15&gt;E15,E15*F15*G15,H15)</f>
        <v>120000</v>
      </c>
      <c r="J15" s="48">
        <v>120000</v>
      </c>
      <c r="K15" s="15">
        <f t="shared" si="0"/>
        <v>0</v>
      </c>
      <c r="L15" s="33"/>
      <c r="M15" s="33"/>
      <c r="N15" s="46"/>
    </row>
    <row r="16" spans="1:14" ht="18.5" thickTop="1" x14ac:dyDescent="0.55000000000000004">
      <c r="A16" s="84" t="s">
        <v>28</v>
      </c>
      <c r="B16" s="84"/>
      <c r="C16" s="52">
        <v>512160</v>
      </c>
      <c r="D16" s="21"/>
      <c r="E16" s="21"/>
      <c r="F16" s="21"/>
      <c r="G16" s="21"/>
      <c r="H16" s="22">
        <f>SUM(H7:H15)</f>
        <v>554160</v>
      </c>
      <c r="I16" s="19">
        <f>IF(SUM(I7:I15)&gt;C16,C16,SUM(I7:I15))</f>
        <v>512160</v>
      </c>
      <c r="J16" s="30">
        <f>SUM(J7:J15)</f>
        <v>370050</v>
      </c>
      <c r="K16" s="30">
        <f>SUM(K7:K15)</f>
        <v>156110</v>
      </c>
      <c r="L16" s="52">
        <v>300000</v>
      </c>
      <c r="M16" s="39">
        <f>I16-L16</f>
        <v>212160</v>
      </c>
      <c r="N16" s="22"/>
    </row>
    <row r="17" spans="1:14" x14ac:dyDescent="0.55000000000000004">
      <c r="A17" s="10" t="s">
        <v>51</v>
      </c>
      <c r="B17" s="23"/>
      <c r="C17" s="25"/>
      <c r="D17" s="31"/>
      <c r="E17" s="31"/>
      <c r="F17" s="31"/>
      <c r="G17" s="31"/>
      <c r="H17" s="31"/>
      <c r="I17" s="31"/>
      <c r="J17" s="25"/>
      <c r="K17" s="25"/>
      <c r="L17" s="25"/>
      <c r="M17" s="25"/>
      <c r="N17" s="31"/>
    </row>
    <row r="18" spans="1:14" x14ac:dyDescent="0.55000000000000004">
      <c r="A18" s="10" t="s">
        <v>52</v>
      </c>
      <c r="B18" s="23"/>
      <c r="C18" s="25"/>
      <c r="D18" s="26"/>
      <c r="E18" s="26"/>
      <c r="F18" s="26"/>
      <c r="G18" s="26"/>
      <c r="H18" s="26"/>
      <c r="I18" s="26"/>
      <c r="J18" s="26"/>
      <c r="K18" s="25"/>
      <c r="L18" s="25"/>
      <c r="M18" s="25"/>
      <c r="N18" s="26"/>
    </row>
    <row r="19" spans="1:14" x14ac:dyDescent="0.55000000000000004">
      <c r="A19" s="10" t="s">
        <v>29</v>
      </c>
    </row>
    <row r="21" spans="1:14" x14ac:dyDescent="0.55000000000000004">
      <c r="A21" s="10" t="s">
        <v>53</v>
      </c>
    </row>
    <row r="22" spans="1:14" x14ac:dyDescent="0.55000000000000004">
      <c r="A22" s="10" t="s">
        <v>31</v>
      </c>
    </row>
    <row r="23" spans="1:14" x14ac:dyDescent="0.55000000000000004">
      <c r="A23" s="67" t="s">
        <v>3</v>
      </c>
      <c r="B23" s="67"/>
      <c r="C23" s="17" t="s">
        <v>13</v>
      </c>
      <c r="D23" s="67" t="s">
        <v>32</v>
      </c>
      <c r="E23" s="67"/>
      <c r="F23" s="67"/>
      <c r="G23" s="67"/>
      <c r="H23" s="17" t="s">
        <v>8</v>
      </c>
      <c r="I23" s="23"/>
      <c r="J23" s="23"/>
    </row>
    <row r="24" spans="1:14" x14ac:dyDescent="0.55000000000000004">
      <c r="A24" s="101" t="s">
        <v>33</v>
      </c>
      <c r="B24" s="101"/>
      <c r="C24" s="47">
        <v>84490</v>
      </c>
      <c r="D24" s="100" t="s">
        <v>54</v>
      </c>
      <c r="E24" s="92"/>
      <c r="F24" s="92"/>
      <c r="G24" s="92"/>
      <c r="H24" s="35"/>
      <c r="I24" s="23"/>
      <c r="J24" s="23"/>
    </row>
    <row r="25" spans="1:14" x14ac:dyDescent="0.55000000000000004">
      <c r="A25" s="101" t="s">
        <v>35</v>
      </c>
      <c r="B25" s="101"/>
      <c r="C25" s="47">
        <v>30000</v>
      </c>
      <c r="D25" s="92"/>
      <c r="E25" s="92"/>
      <c r="F25" s="92"/>
      <c r="G25" s="92"/>
      <c r="H25" s="35"/>
      <c r="I25" s="23"/>
      <c r="J25" s="23"/>
    </row>
    <row r="26" spans="1:14" x14ac:dyDescent="0.55000000000000004">
      <c r="A26" s="95" t="s">
        <v>36</v>
      </c>
      <c r="B26" s="96"/>
      <c r="C26" s="47">
        <v>3220</v>
      </c>
      <c r="D26" s="97" t="s">
        <v>55</v>
      </c>
      <c r="E26" s="98"/>
      <c r="F26" s="98"/>
      <c r="G26" s="99"/>
      <c r="H26" s="35"/>
      <c r="I26" s="23"/>
      <c r="J26" s="23"/>
    </row>
    <row r="27" spans="1:14" x14ac:dyDescent="0.55000000000000004">
      <c r="A27" s="86"/>
      <c r="B27" s="87"/>
      <c r="C27" s="5"/>
      <c r="D27" s="88"/>
      <c r="E27" s="89"/>
      <c r="F27" s="89"/>
      <c r="G27" s="90"/>
      <c r="H27" s="35"/>
      <c r="I27" s="23"/>
      <c r="J27" s="23"/>
    </row>
    <row r="28" spans="1:14" x14ac:dyDescent="0.55000000000000004">
      <c r="A28" s="86"/>
      <c r="B28" s="87"/>
      <c r="C28" s="5"/>
      <c r="D28" s="88"/>
      <c r="E28" s="89"/>
      <c r="F28" s="89"/>
      <c r="G28" s="90"/>
      <c r="H28" s="35"/>
      <c r="I28" s="23"/>
      <c r="J28" s="23"/>
    </row>
    <row r="29" spans="1:14" x14ac:dyDescent="0.55000000000000004">
      <c r="A29" s="86"/>
      <c r="B29" s="87"/>
      <c r="C29" s="5"/>
      <c r="D29" s="88"/>
      <c r="E29" s="89"/>
      <c r="F29" s="89"/>
      <c r="G29" s="90"/>
      <c r="H29" s="35"/>
      <c r="I29" s="23"/>
      <c r="J29" s="23"/>
    </row>
    <row r="30" spans="1:14" x14ac:dyDescent="0.55000000000000004">
      <c r="A30" s="86"/>
      <c r="B30" s="87"/>
      <c r="C30" s="5"/>
      <c r="D30" s="88"/>
      <c r="E30" s="89"/>
      <c r="F30" s="89"/>
      <c r="G30" s="90"/>
      <c r="H30" s="35"/>
      <c r="I30" s="23"/>
      <c r="J30" s="23"/>
    </row>
    <row r="31" spans="1:14" x14ac:dyDescent="0.55000000000000004">
      <c r="A31" s="91"/>
      <c r="B31" s="91"/>
      <c r="C31" s="5"/>
      <c r="D31" s="92"/>
      <c r="E31" s="92"/>
      <c r="F31" s="92"/>
      <c r="G31" s="92"/>
      <c r="H31" s="35"/>
      <c r="I31" s="23"/>
      <c r="J31" s="23"/>
    </row>
    <row r="32" spans="1:14" ht="18.5" thickBot="1" x14ac:dyDescent="0.6">
      <c r="A32" s="93"/>
      <c r="B32" s="93"/>
      <c r="C32" s="13"/>
      <c r="D32" s="94"/>
      <c r="E32" s="94"/>
      <c r="F32" s="94"/>
      <c r="G32" s="94"/>
      <c r="H32" s="36"/>
      <c r="I32" s="23"/>
      <c r="J32" s="23"/>
    </row>
    <row r="33" spans="1:10" ht="18.5" thickTop="1" x14ac:dyDescent="0.55000000000000004">
      <c r="A33" s="84" t="s">
        <v>38</v>
      </c>
      <c r="B33" s="84"/>
      <c r="C33" s="22">
        <f>SUM(C24:C32)</f>
        <v>117710</v>
      </c>
      <c r="D33" s="85"/>
      <c r="E33" s="85"/>
      <c r="F33" s="85"/>
      <c r="G33" s="85"/>
      <c r="H33" s="24"/>
      <c r="I33" s="23"/>
      <c r="J33" s="23"/>
    </row>
    <row r="34" spans="1:10" x14ac:dyDescent="0.55000000000000004">
      <c r="A34" s="10" t="s">
        <v>39</v>
      </c>
      <c r="C34" s="27"/>
    </row>
    <row r="35" spans="1:10" x14ac:dyDescent="0.55000000000000004">
      <c r="A35" s="10" t="s">
        <v>40</v>
      </c>
    </row>
  </sheetData>
  <mergeCells count="37">
    <mergeCell ref="A25:B25"/>
    <mergeCell ref="A7:A10"/>
    <mergeCell ref="A11:B11"/>
    <mergeCell ref="L5:L6"/>
    <mergeCell ref="M5:M6"/>
    <mergeCell ref="J5:K5"/>
    <mergeCell ref="I5:I6"/>
    <mergeCell ref="D23:G23"/>
    <mergeCell ref="A2:N2"/>
    <mergeCell ref="A5:B6"/>
    <mergeCell ref="D5:H5"/>
    <mergeCell ref="N5:N6"/>
    <mergeCell ref="C5:C6"/>
    <mergeCell ref="D29:G29"/>
    <mergeCell ref="A12:A13"/>
    <mergeCell ref="A14:B14"/>
    <mergeCell ref="A15:B15"/>
    <mergeCell ref="A16:B16"/>
    <mergeCell ref="A23:B23"/>
    <mergeCell ref="A28:B28"/>
    <mergeCell ref="A29:B29"/>
    <mergeCell ref="A26:B26"/>
    <mergeCell ref="A27:B27"/>
    <mergeCell ref="D26:G26"/>
    <mergeCell ref="D27:G27"/>
    <mergeCell ref="D28:G28"/>
    <mergeCell ref="D24:G24"/>
    <mergeCell ref="D25:G25"/>
    <mergeCell ref="A24:B24"/>
    <mergeCell ref="A33:B33"/>
    <mergeCell ref="D33:G33"/>
    <mergeCell ref="A30:B30"/>
    <mergeCell ref="D30:G30"/>
    <mergeCell ref="A31:B31"/>
    <mergeCell ref="D31:G31"/>
    <mergeCell ref="A32:B32"/>
    <mergeCell ref="D32:G32"/>
  </mergeCells>
  <phoneticPr fontId="2"/>
  <pageMargins left="0.7" right="0.7" top="0.75" bottom="0.75" header="0.3" footer="0.3"/>
  <pageSetup paperSize="9" scale="40" orientation="portrait" r:id="rId1"/>
  <rowBreaks count="1" manualBreakCount="1">
    <brk id="21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選択肢一覧!$B$2:$B$9</xm:f>
          </x14:formula1>
          <xm:sqref>A24:B32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2:B9"/>
  <sheetViews>
    <sheetView workbookViewId="0">
      <selection activeCell="E6" sqref="E6"/>
    </sheetView>
  </sheetViews>
  <sheetFormatPr defaultRowHeight="18" x14ac:dyDescent="0.55000000000000004"/>
  <cols>
    <col min="1" max="1" width="16.25" bestFit="1" customWidth="1"/>
    <col min="2" max="2" width="14.33203125" bestFit="1" customWidth="1"/>
  </cols>
  <sheetData>
    <row r="2" spans="1:2" x14ac:dyDescent="0.55000000000000004">
      <c r="A2" s="41" t="s">
        <v>56</v>
      </c>
      <c r="B2" s="40" t="s">
        <v>57</v>
      </c>
    </row>
    <row r="3" spans="1:2" x14ac:dyDescent="0.55000000000000004">
      <c r="B3" s="40" t="s">
        <v>33</v>
      </c>
    </row>
    <row r="4" spans="1:2" x14ac:dyDescent="0.55000000000000004">
      <c r="B4" s="40" t="s">
        <v>36</v>
      </c>
    </row>
    <row r="5" spans="1:2" x14ac:dyDescent="0.55000000000000004">
      <c r="B5" s="40" t="s">
        <v>58</v>
      </c>
    </row>
    <row r="6" spans="1:2" x14ac:dyDescent="0.55000000000000004">
      <c r="B6" s="40" t="s">
        <v>35</v>
      </c>
    </row>
    <row r="7" spans="1:2" x14ac:dyDescent="0.55000000000000004">
      <c r="B7" s="40" t="s">
        <v>59</v>
      </c>
    </row>
    <row r="8" spans="1:2" x14ac:dyDescent="0.55000000000000004">
      <c r="B8" s="40" t="s">
        <v>60</v>
      </c>
    </row>
    <row r="9" spans="1:2" x14ac:dyDescent="0.55000000000000004">
      <c r="B9" s="40" t="s">
        <v>61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8A7A514630134CAB860B241805FEAB" ma:contentTypeVersion="20" ma:contentTypeDescription="新しいドキュメントを作成します。" ma:contentTypeScope="" ma:versionID="47fac4b8027390ff9605d794e5463fe2">
  <xsd:schema xmlns:xsd="http://www.w3.org/2001/XMLSchema" xmlns:xs="http://www.w3.org/2001/XMLSchema" xmlns:p="http://schemas.microsoft.com/office/2006/metadata/properties" xmlns:ns2="75bdb261-0c41-4bca-bb03-e05ccf61b7be" xmlns:ns3="0247cc9f-1903-4cf7-b71b-1aa1bbe4524e" targetNamespace="http://schemas.microsoft.com/office/2006/metadata/properties" ma:root="true" ma:fieldsID="beb53a94fb162847432336d974428635" ns2:_="" ns3:_="">
    <xsd:import namespace="75bdb261-0c41-4bca-bb03-e05ccf61b7be"/>
    <xsd:import namespace="0247cc9f-1903-4cf7-b71b-1aa1bbe452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_x4ee4__x548c__xff16__x5e74__x5ea6__x6b27__x5dde__x3067__x306e__x5317__x6d77__x9053__x89b3__x5149__x30ec__x30c3__x30d7__x4e8b__x696d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bdb261-0c41-4bca-bb03-e05ccf61b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08e401b3-aee7-436b-bbcb-e95608979a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4ee4__x548c__xff16__x5e74__x5ea6__x6b27__x5dde__x3067__x306e__x5317__x6d77__x9053__x89b3__x5149__x30ec__x30c3__x30d7__x4e8b__x696d_" ma:index="24" nillable="true" ma:displayName="令和６年度　欧州での北海道観光レップ事業" ma:format="Dropdown" ma:internalName="_x4ee4__x548c__xff16__x5e74__x5ea6__x6b27__x5dde__x3067__x306e__x5317__x6d77__x9053__x89b3__x5149__x30ec__x30c3__x30d7__x4e8b__x696d_">
      <xsd:simpleType>
        <xsd:restriction base="dms:Text">
          <xsd:maxLength value="255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7cc9f-1903-4cf7-b71b-1aa1bbe452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885e440-6fb3-4ca8-a0f6-537407c90b83}" ma:internalName="TaxCatchAll" ma:showField="CatchAllData" ma:web="0247cc9f-1903-4cf7-b71b-1aa1bbe452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bdb261-0c41-4bca-bb03-e05ccf61b7be">
      <Terms xmlns="http://schemas.microsoft.com/office/infopath/2007/PartnerControls"/>
    </lcf76f155ced4ddcb4097134ff3c332f>
    <TaxCatchAll xmlns="0247cc9f-1903-4cf7-b71b-1aa1bbe4524e" xsi:nil="true"/>
    <_x4ee4__x548c__xff16__x5e74__x5ea6__x6b27__x5dde__x3067__x306e__x5317__x6d77__x9053__x89b3__x5149__x30ec__x30c3__x30d7__x4e8b__x696d_ xmlns="75bdb261-0c41-4bca-bb03-e05ccf61b7be" xsi:nil="true"/>
    <_Flow_SignoffStatus xmlns="75bdb261-0c41-4bca-bb03-e05ccf61b7be" xsi:nil="true"/>
  </documentManagement>
</p:properties>
</file>

<file path=customXml/itemProps1.xml><?xml version="1.0" encoding="utf-8"?>
<ds:datastoreItem xmlns:ds="http://schemas.openxmlformats.org/officeDocument/2006/customXml" ds:itemID="{791D88C7-989A-413B-8AF0-AB5EA70CF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bdb261-0c41-4bca-bb03-e05ccf61b7be"/>
    <ds:schemaRef ds:uri="0247cc9f-1903-4cf7-b71b-1aa1bbe452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E160BF-B91C-4889-A94C-4408EA3692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E3C16F-6EFD-4FBA-8819-15E558F4B3C4}">
  <ds:schemaRefs>
    <ds:schemaRef ds:uri="http://schemas.microsoft.com/office/2006/metadata/properties"/>
    <ds:schemaRef ds:uri="http://schemas.microsoft.com/office/infopath/2007/PartnerControls"/>
    <ds:schemaRef ds:uri="75bdb261-0c41-4bca-bb03-e05ccf61b7be"/>
    <ds:schemaRef ds:uri="0247cc9f-1903-4cf7-b71b-1aa1bbe452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第３号様式</vt:lpstr>
      <vt:lpstr>第１１号様式</vt:lpstr>
      <vt:lpstr>選択肢一覧</vt:lpstr>
      <vt:lpstr>第１１号様式!Print_Area</vt:lpstr>
      <vt:lpstr>第３号様式!Print_Area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2025-07-04T04:47:58Z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0x010100658A7A514630134CAB860B241805FEAB</vt:lpwstr>
  </property>
</Properties>
</file>